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ico\ERE\Ensino modular\"/>
    </mc:Choice>
  </mc:AlternateContent>
  <bookViews>
    <workbookView xWindow="0" yWindow="0" windowWidth="20490" windowHeight="7755"/>
  </bookViews>
  <sheets>
    <sheet name="1_2020" sheetId="6" r:id="rId1"/>
    <sheet name="Prof_Módulos" sheetId="7" r:id="rId2"/>
    <sheet name="Distrib. Disciplinas Prof." sheetId="3" r:id="rId3"/>
  </sheets>
  <definedNames>
    <definedName name="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6" l="1"/>
  <c r="F27" i="6"/>
  <c r="D23" i="6"/>
  <c r="D10" i="6"/>
  <c r="R9" i="6"/>
  <c r="D12" i="6" l="1"/>
  <c r="K24" i="6"/>
  <c r="N23" i="6"/>
  <c r="L26" i="6" s="1"/>
  <c r="K23" i="6"/>
  <c r="N22" i="6"/>
  <c r="N21" i="6"/>
  <c r="K20" i="6"/>
  <c r="N20" i="6"/>
  <c r="M26" i="6" s="1"/>
  <c r="D25" i="6"/>
  <c r="D22" i="6"/>
  <c r="G22" i="6"/>
  <c r="G27" i="6" s="1"/>
  <c r="D21" i="6"/>
  <c r="G20" i="6"/>
  <c r="G24" i="6" s="1"/>
  <c r="E27" i="6" s="1"/>
  <c r="R15" i="6"/>
  <c r="U14" i="6"/>
  <c r="U13" i="6"/>
  <c r="R13" i="6" s="1"/>
  <c r="U12" i="6"/>
  <c r="U11" i="6"/>
  <c r="R11" i="6" s="1"/>
  <c r="U10" i="6"/>
  <c r="K14" i="6"/>
  <c r="K13" i="6"/>
  <c r="K12" i="6"/>
  <c r="N11" i="6"/>
  <c r="K11" i="6" s="1"/>
  <c r="G11" i="6"/>
  <c r="N9" i="6"/>
  <c r="F4" i="6"/>
  <c r="D4" i="6"/>
  <c r="C4" i="6"/>
  <c r="G9" i="6" s="1"/>
  <c r="G16" i="6" s="1"/>
  <c r="R10" i="6" l="1"/>
  <c r="U17" i="6"/>
  <c r="D20" i="6"/>
  <c r="D24" i="6"/>
  <c r="L16" i="6"/>
  <c r="T17" i="6"/>
  <c r="N26" i="6"/>
  <c r="D11" i="6"/>
  <c r="F16" i="6"/>
  <c r="R12" i="6"/>
  <c r="S17" i="6"/>
  <c r="K22" i="6"/>
  <c r="D9" i="6"/>
  <c r="M16" i="6"/>
  <c r="K9" i="6"/>
  <c r="K21" i="6"/>
  <c r="N16" i="6"/>
  <c r="R14" i="6"/>
</calcChain>
</file>

<file path=xl/sharedStrings.xml><?xml version="1.0" encoding="utf-8"?>
<sst xmlns="http://schemas.openxmlformats.org/spreadsheetml/2006/main" count="268" uniqueCount="145">
  <si>
    <t>Disciplina</t>
  </si>
  <si>
    <t>CTS</t>
  </si>
  <si>
    <t>Dandara</t>
  </si>
  <si>
    <t>Patrícia</t>
  </si>
  <si>
    <t>Joice</t>
  </si>
  <si>
    <t>Estática</t>
  </si>
  <si>
    <t>Francisco</t>
  </si>
  <si>
    <t>Reginaldo</t>
  </si>
  <si>
    <t>José Luiz</t>
  </si>
  <si>
    <t>Flávio</t>
  </si>
  <si>
    <t>Márcio</t>
  </si>
  <si>
    <t>Proc. Fab. 1</t>
  </si>
  <si>
    <t>Maurício</t>
  </si>
  <si>
    <t>Carrasco</t>
  </si>
  <si>
    <t>MecFlu 1</t>
  </si>
  <si>
    <t>Luiz</t>
  </si>
  <si>
    <t>Marcelo</t>
  </si>
  <si>
    <t>Rodrigo</t>
  </si>
  <si>
    <t>Proc. Fab. 4</t>
  </si>
  <si>
    <t>Marcos Paulo</t>
  </si>
  <si>
    <t>1º Período</t>
  </si>
  <si>
    <t>Calc  1</t>
  </si>
  <si>
    <t>3º Período</t>
  </si>
  <si>
    <t>Calc 3</t>
  </si>
  <si>
    <t>TAI 1</t>
  </si>
  <si>
    <t>TAI 3</t>
  </si>
  <si>
    <t>5º Período</t>
  </si>
  <si>
    <t>Calc Num.</t>
  </si>
  <si>
    <t>Mat. N. Metal</t>
  </si>
  <si>
    <t>Termo 2</t>
  </si>
  <si>
    <t>7º Período</t>
  </si>
  <si>
    <t>Máq de Fluxo</t>
  </si>
  <si>
    <t>TAI 5</t>
  </si>
  <si>
    <t>TAI 7</t>
  </si>
  <si>
    <t>8º Período</t>
  </si>
  <si>
    <t>Fund Circ Elet</t>
  </si>
  <si>
    <t>Optativa 1</t>
  </si>
  <si>
    <t>TAI 8</t>
  </si>
  <si>
    <t>Tip. Oferta</t>
  </si>
  <si>
    <t>Modular</t>
  </si>
  <si>
    <t>Continua</t>
  </si>
  <si>
    <t>Módulo</t>
  </si>
  <si>
    <t>1,2,3</t>
  </si>
  <si>
    <t>Sist Térm 1</t>
  </si>
  <si>
    <t>Vib. Mec.</t>
  </si>
  <si>
    <t>Elem Maq 1</t>
  </si>
  <si>
    <t>Proc Fab 3</t>
  </si>
  <si>
    <t>CH Total</t>
  </si>
  <si>
    <t>CH Sem</t>
  </si>
  <si>
    <t>Contínua</t>
  </si>
  <si>
    <t xml:space="preserve">Mod 1 </t>
  </si>
  <si>
    <t>Mod 2</t>
  </si>
  <si>
    <t>Mod 3</t>
  </si>
  <si>
    <t>CH Sem Tot</t>
  </si>
  <si>
    <t>Des. Técnico*</t>
  </si>
  <si>
    <t>Comp Aplicada*</t>
  </si>
  <si>
    <t>*</t>
  </si>
  <si>
    <t>Disciplinas previstas para a oferta presencial em fevereiro de 2020</t>
  </si>
  <si>
    <t>**</t>
  </si>
  <si>
    <t>Disciplinas com cargas horárias práticas substituídas por projetos
 de ensino aprovados no âmbito do Colegiado de Curso.</t>
  </si>
  <si>
    <t>2020/01</t>
  </si>
  <si>
    <t>Disciplinas</t>
  </si>
  <si>
    <t>Período</t>
  </si>
  <si>
    <t>1º</t>
  </si>
  <si>
    <t>Ano/Sem</t>
  </si>
  <si>
    <t>3º</t>
  </si>
  <si>
    <t>5º</t>
  </si>
  <si>
    <t>7º</t>
  </si>
  <si>
    <t>8º</t>
  </si>
  <si>
    <t>Disc. Contínuas</t>
  </si>
  <si>
    <t>GA, CTS</t>
  </si>
  <si>
    <t>Calc 1, GA</t>
  </si>
  <si>
    <t>Química</t>
  </si>
  <si>
    <t>Ciência Materiais</t>
  </si>
  <si>
    <t>Calc. Numérico</t>
  </si>
  <si>
    <t>Mat. N. Metal., Resmat</t>
  </si>
  <si>
    <t>Mec. Flu I, Proc fab 1</t>
  </si>
  <si>
    <t>Vib Mec, Elem. Maq. 1</t>
  </si>
  <si>
    <t>Vib mec, maq. Fluxo</t>
  </si>
  <si>
    <t>Fund circ elet.</t>
  </si>
  <si>
    <t>Lilian</t>
  </si>
  <si>
    <t>GA</t>
  </si>
  <si>
    <t>x</t>
  </si>
  <si>
    <t>Calc. 1</t>
  </si>
  <si>
    <t>Materiais não metálicos</t>
  </si>
  <si>
    <t>Ciências dos Materiais</t>
  </si>
  <si>
    <t>Física 2</t>
  </si>
  <si>
    <t>Mec. Flu 1</t>
  </si>
  <si>
    <t>Máq. De fluxo</t>
  </si>
  <si>
    <t>Calculo 3</t>
  </si>
  <si>
    <t>TAI 3 e TAI 7</t>
  </si>
  <si>
    <t>Proc fab 1 e 4</t>
  </si>
  <si>
    <t>Critério de escolha de disciplinas por módulo.</t>
  </si>
  <si>
    <t>Equalização de CH por módulo, complexidade, histórico de reprovação.</t>
  </si>
  <si>
    <t>Colocando disciplinas mais simples com as mais complexas.</t>
  </si>
  <si>
    <t>ST 1</t>
  </si>
  <si>
    <t>Termo II</t>
  </si>
  <si>
    <t>TAI 8 e TAI 5</t>
  </si>
  <si>
    <t xml:space="preserve">Vibrações </t>
  </si>
  <si>
    <t>RESMAT 1</t>
  </si>
  <si>
    <t>Proc fab 3</t>
  </si>
  <si>
    <t>Elemaq 1 e 2</t>
  </si>
  <si>
    <t>Fund. Circ. Elet.</t>
  </si>
  <si>
    <r>
      <t>Física 2</t>
    </r>
    <r>
      <rPr>
        <sz val="11"/>
        <color rgb="FFFF0000"/>
        <rFont val="Calibri"/>
        <family val="2"/>
        <scheme val="minor"/>
      </rPr>
      <t>**</t>
    </r>
  </si>
  <si>
    <r>
      <t>Quimica Geral</t>
    </r>
    <r>
      <rPr>
        <sz val="11"/>
        <color rgb="FFFF0000"/>
        <rFont val="Calibri"/>
        <family val="2"/>
        <scheme val="minor"/>
      </rPr>
      <t>**</t>
    </r>
  </si>
  <si>
    <t>Calc 1</t>
  </si>
  <si>
    <t>Física 2 - A ser ofertada no 01/2021</t>
  </si>
  <si>
    <t>30h/4semanas</t>
  </si>
  <si>
    <t>60h/8semanas</t>
  </si>
  <si>
    <t>90h/12semanas</t>
  </si>
  <si>
    <t>CH Semanal =</t>
  </si>
  <si>
    <t>semanas</t>
  </si>
  <si>
    <t xml:space="preserve">Cada Módulo = </t>
  </si>
  <si>
    <t>h/semanas atividades</t>
  </si>
  <si>
    <t>Opt 1</t>
  </si>
  <si>
    <t>Elem maq 3, Proc fab 4</t>
  </si>
  <si>
    <r>
      <rPr>
        <sz val="12"/>
        <rFont val="Calibri"/>
        <family val="2"/>
        <scheme val="minor"/>
      </rPr>
      <t>ST 1</t>
    </r>
    <r>
      <rPr>
        <sz val="12"/>
        <color theme="1"/>
        <rFont val="Calibri"/>
        <family val="2"/>
        <scheme val="minor"/>
      </rPr>
      <t>, Proc Fab 3</t>
    </r>
  </si>
  <si>
    <r>
      <t xml:space="preserve">Calc. Numérico, </t>
    </r>
    <r>
      <rPr>
        <sz val="12"/>
        <rFont val="Calibri"/>
        <family val="2"/>
        <scheme val="minor"/>
      </rPr>
      <t>Termo 2</t>
    </r>
  </si>
  <si>
    <r>
      <rPr>
        <sz val="12"/>
        <rFont val="Calibri"/>
        <family val="2"/>
        <scheme val="minor"/>
      </rPr>
      <t>Calc 3</t>
    </r>
    <r>
      <rPr>
        <sz val="12"/>
        <color theme="1"/>
        <rFont val="Calibri"/>
        <family val="2"/>
        <scheme val="minor"/>
      </rPr>
      <t>, TAI 3</t>
    </r>
  </si>
  <si>
    <t>Período =</t>
  </si>
  <si>
    <t>Sugestão Niltom:</t>
  </si>
  <si>
    <t>///////</t>
  </si>
  <si>
    <t>Professor(a)</t>
  </si>
  <si>
    <t xml:space="preserve">Disciplinas por Módulo </t>
  </si>
  <si>
    <t>Mod 1</t>
  </si>
  <si>
    <t>Calc. 1 (2,3)</t>
  </si>
  <si>
    <t>Disciplina (módulo)</t>
  </si>
  <si>
    <t>Ciênc. Materiais</t>
  </si>
  <si>
    <t>Química (3)</t>
  </si>
  <si>
    <t>Calc 3 (cont.), Calc. Num. (3)</t>
  </si>
  <si>
    <t>Ciênc. Mat (2), Mat. N. Met.(3)</t>
  </si>
  <si>
    <t>Resmat 1(2), Vib. Mec. (2,3)</t>
  </si>
  <si>
    <t>TAI 3 (cont.), TAI 7 (cont.)</t>
  </si>
  <si>
    <t>Elem Máq. 2</t>
  </si>
  <si>
    <t>Fixando =</t>
  </si>
  <si>
    <t>TAI 5 (cont)</t>
  </si>
  <si>
    <t>Termo 2 (1), ST1 (1), Opt 1 (3),TAI 8 (cont)</t>
  </si>
  <si>
    <t>GA (1), TAI 1 (cont.)</t>
  </si>
  <si>
    <t>Estática (1), Mec. Flu 1 (1), Maq. Fluxo (3)</t>
  </si>
  <si>
    <t>Proc. Fabr. 1 (2), Prod. Fabr. 4 (1)</t>
  </si>
  <si>
    <t>Proc. Fab. 3(3)</t>
  </si>
  <si>
    <t>Elemaq. 1 (1), Elemaq. 2 (3)</t>
  </si>
  <si>
    <t>CTS (2)</t>
  </si>
  <si>
    <t>ResMat 2</t>
  </si>
  <si>
    <t>Fund. Circ. Elet.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</si>
</sst>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3" borderId="0" xfId="0" applyFill="1" applyAlignment="1"/>
    <xf numFmtId="0" fontId="0" fillId="3" borderId="0" xfId="0" applyFill="1"/>
    <xf numFmtId="0" fontId="0" fillId="0" borderId="0" xfId="0" applyFill="1" applyAlignment="1"/>
    <xf numFmtId="0" fontId="0" fillId="0" borderId="0" xfId="0" applyFill="1"/>
    <xf numFmtId="0" fontId="0" fillId="0" borderId="0" xfId="0" applyAlignment="1">
      <alignment horizontal="right"/>
    </xf>
    <xf numFmtId="0" fontId="0" fillId="5" borderId="0" xfId="0" applyFill="1"/>
    <xf numFmtId="0" fontId="1" fillId="0" borderId="0" xfId="0" applyFont="1" applyFill="1" applyAlignment="1"/>
    <xf numFmtId="0" fontId="0" fillId="0" borderId="0" xfId="0" applyNumberFormat="1"/>
    <xf numFmtId="16" fontId="0" fillId="0" borderId="0" xfId="0" applyNumberFormat="1" applyAlignment="1">
      <alignment horizontal="right"/>
    </xf>
    <xf numFmtId="0" fontId="1" fillId="2" borderId="0" xfId="0" applyFont="1" applyFill="1" applyAlignment="1">
      <alignment horizontal="center" vertical="center"/>
    </xf>
    <xf numFmtId="16" fontId="1" fillId="2" borderId="0" xfId="0" applyNumberFormat="1" applyFont="1" applyFill="1" applyAlignment="1">
      <alignment horizontal="center" vertical="center"/>
    </xf>
    <xf numFmtId="0" fontId="1" fillId="0" borderId="0" xfId="0" applyFont="1" applyFill="1"/>
    <xf numFmtId="0" fontId="0" fillId="5" borderId="0" xfId="0" applyFill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7" borderId="0" xfId="0" applyFill="1"/>
    <xf numFmtId="0" fontId="3" fillId="7" borderId="0" xfId="0" applyFont="1" applyFill="1"/>
    <xf numFmtId="0" fontId="0" fillId="0" borderId="0" xfId="0" applyAlignment="1">
      <alignment horizontal="left"/>
    </xf>
    <xf numFmtId="0" fontId="3" fillId="7" borderId="0" xfId="0" applyFont="1" applyFill="1" applyBorder="1" applyAlignment="1">
      <alignment horizontal="left"/>
    </xf>
    <xf numFmtId="0" fontId="0" fillId="7" borderId="0" xfId="0" applyFill="1" applyAlignment="1"/>
    <xf numFmtId="0" fontId="8" fillId="5" borderId="0" xfId="0" applyFont="1" applyFill="1"/>
    <xf numFmtId="0" fontId="9" fillId="0" borderId="0" xfId="0" applyFont="1" applyBorder="1"/>
    <xf numFmtId="0" fontId="6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3" fillId="7" borderId="0" xfId="0" applyFont="1" applyFill="1" applyBorder="1"/>
    <xf numFmtId="0" fontId="8" fillId="7" borderId="0" xfId="0" applyFont="1" applyFill="1"/>
    <xf numFmtId="0" fontId="0" fillId="7" borderId="1" xfId="0" applyFill="1" applyBorder="1" applyAlignment="1">
      <alignment horizontal="center"/>
    </xf>
    <xf numFmtId="0" fontId="10" fillId="0" borderId="0" xfId="0" applyFont="1"/>
    <xf numFmtId="0" fontId="8" fillId="0" borderId="0" xfId="0" applyFont="1"/>
    <xf numFmtId="0" fontId="11" fillId="7" borderId="0" xfId="0" applyFont="1" applyFill="1" applyBorder="1"/>
    <xf numFmtId="0" fontId="0" fillId="3" borderId="0" xfId="0" applyFill="1" applyAlignment="1">
      <alignment horizontal="right"/>
    </xf>
    <xf numFmtId="0" fontId="0" fillId="7" borderId="1" xfId="0" applyFill="1" applyBorder="1"/>
    <xf numFmtId="0" fontId="0" fillId="6" borderId="0" xfId="0" applyNumberForma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6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showGridLines="0" tabSelected="1" topLeftCell="A6" zoomScaleNormal="100" workbookViewId="0">
      <selection activeCell="U27" sqref="U27"/>
    </sheetView>
  </sheetViews>
  <sheetFormatPr defaultRowHeight="15" x14ac:dyDescent="0.25"/>
  <cols>
    <col min="1" max="1" width="4.42578125" customWidth="1"/>
    <col min="2" max="2" width="3.28515625" customWidth="1"/>
    <col min="3" max="3" width="16" bestFit="1" customWidth="1"/>
    <col min="4" max="4" width="11" bestFit="1" customWidth="1"/>
    <col min="5" max="5" width="10.42578125" bestFit="1" customWidth="1"/>
    <col min="8" max="8" width="3.7109375" customWidth="1"/>
    <col min="9" max="9" width="2" bestFit="1" customWidth="1"/>
    <col min="10" max="10" width="18.28515625" customWidth="1"/>
    <col min="11" max="11" width="11" bestFit="1" customWidth="1"/>
    <col min="12" max="12" width="10.42578125" bestFit="1" customWidth="1"/>
    <col min="15" max="15" width="3.85546875" customWidth="1"/>
    <col min="16" max="16" width="2" bestFit="1" customWidth="1"/>
    <col min="17" max="17" width="13.140625" bestFit="1" customWidth="1"/>
    <col min="18" max="18" width="11" bestFit="1" customWidth="1"/>
    <col min="19" max="19" width="10.42578125" bestFit="1" customWidth="1"/>
    <col min="25" max="25" width="11.28515625" customWidth="1"/>
    <col min="27" max="27" width="23.28515625" bestFit="1" customWidth="1"/>
    <col min="30" max="30" width="22.85546875" customWidth="1"/>
  </cols>
  <sheetData>
    <row r="1" spans="1:30" x14ac:dyDescent="0.25">
      <c r="C1" s="7" t="s">
        <v>119</v>
      </c>
      <c r="D1">
        <v>12</v>
      </c>
      <c r="E1" t="s">
        <v>111</v>
      </c>
    </row>
    <row r="2" spans="1:30" x14ac:dyDescent="0.25">
      <c r="C2" s="7" t="s">
        <v>112</v>
      </c>
      <c r="D2" s="7">
        <v>4</v>
      </c>
      <c r="E2" s="1" t="s">
        <v>111</v>
      </c>
    </row>
    <row r="3" spans="1:30" x14ac:dyDescent="0.25">
      <c r="A3" s="47" t="s">
        <v>120</v>
      </c>
      <c r="C3" t="s">
        <v>107</v>
      </c>
      <c r="D3" t="s">
        <v>108</v>
      </c>
      <c r="F3" t="s">
        <v>109</v>
      </c>
    </row>
    <row r="4" spans="1:30" x14ac:dyDescent="0.25">
      <c r="A4" t="s">
        <v>110</v>
      </c>
      <c r="C4" s="33">
        <f>30/4</f>
        <v>7.5</v>
      </c>
      <c r="D4" s="33">
        <f>60/8</f>
        <v>7.5</v>
      </c>
      <c r="F4" s="33">
        <f>90/12</f>
        <v>7.5</v>
      </c>
    </row>
    <row r="5" spans="1:30" x14ac:dyDescent="0.25">
      <c r="A5" s="7" t="s">
        <v>134</v>
      </c>
      <c r="C5" s="7">
        <v>7.5</v>
      </c>
      <c r="D5" t="s">
        <v>113</v>
      </c>
    </row>
    <row r="7" spans="1:30" ht="15.75" x14ac:dyDescent="0.25">
      <c r="B7" s="55" t="s">
        <v>20</v>
      </c>
      <c r="C7" s="55"/>
      <c r="D7" s="55"/>
      <c r="E7" s="55"/>
      <c r="F7" s="55"/>
      <c r="G7" s="55"/>
      <c r="I7" s="55" t="s">
        <v>22</v>
      </c>
      <c r="J7" s="55"/>
      <c r="K7" s="55"/>
      <c r="L7" s="55"/>
      <c r="M7" s="55"/>
      <c r="N7" s="55"/>
      <c r="P7" s="55" t="s">
        <v>26</v>
      </c>
      <c r="Q7" s="55"/>
      <c r="R7" s="55"/>
      <c r="S7" s="55"/>
      <c r="T7" s="55"/>
      <c r="U7" s="55"/>
      <c r="X7" s="24" t="s">
        <v>64</v>
      </c>
      <c r="Y7" s="18" t="s">
        <v>62</v>
      </c>
      <c r="Z7" s="19" t="s">
        <v>41</v>
      </c>
      <c r="AA7" s="19" t="s">
        <v>61</v>
      </c>
      <c r="AB7" s="19"/>
      <c r="AC7" s="19" t="s">
        <v>69</v>
      </c>
      <c r="AD7" s="20"/>
    </row>
    <row r="8" spans="1:30" ht="15.75" x14ac:dyDescent="0.25">
      <c r="D8" t="s">
        <v>47</v>
      </c>
      <c r="E8" s="33" t="s">
        <v>38</v>
      </c>
      <c r="F8" t="s">
        <v>41</v>
      </c>
      <c r="G8" t="s">
        <v>48</v>
      </c>
      <c r="K8" s="1" t="s">
        <v>47</v>
      </c>
      <c r="L8" s="1" t="s">
        <v>38</v>
      </c>
      <c r="M8" s="1" t="s">
        <v>41</v>
      </c>
      <c r="N8" s="1" t="s">
        <v>48</v>
      </c>
      <c r="R8" s="1" t="s">
        <v>47</v>
      </c>
      <c r="S8" s="1" t="s">
        <v>38</v>
      </c>
      <c r="T8" s="1" t="s">
        <v>41</v>
      </c>
      <c r="U8" s="1" t="s">
        <v>48</v>
      </c>
      <c r="X8" s="17" t="s">
        <v>60</v>
      </c>
      <c r="Y8" s="21" t="s">
        <v>63</v>
      </c>
      <c r="Z8" s="21">
        <v>1</v>
      </c>
      <c r="AA8" s="22" t="s">
        <v>70</v>
      </c>
      <c r="AB8" s="21"/>
      <c r="AC8" s="21" t="s">
        <v>24</v>
      </c>
      <c r="AD8" s="23"/>
    </row>
    <row r="9" spans="1:30" ht="15.75" x14ac:dyDescent="0.25">
      <c r="B9" s="8">
        <v>1</v>
      </c>
      <c r="C9" s="35" t="s">
        <v>21</v>
      </c>
      <c r="D9" s="8">
        <f>8*G9</f>
        <v>60</v>
      </c>
      <c r="E9" s="8" t="s">
        <v>39</v>
      </c>
      <c r="F9" s="8">
        <v>2.2999999999999998</v>
      </c>
      <c r="G9" s="8">
        <f>C4</f>
        <v>7.5</v>
      </c>
      <c r="I9" s="8">
        <v>1</v>
      </c>
      <c r="J9" s="35" t="s">
        <v>23</v>
      </c>
      <c r="K9" s="8">
        <f>12*N9</f>
        <v>90</v>
      </c>
      <c r="L9" s="8" t="s">
        <v>49</v>
      </c>
      <c r="M9" s="15" t="s">
        <v>42</v>
      </c>
      <c r="N9" s="15">
        <f>C5</f>
        <v>7.5</v>
      </c>
      <c r="P9" s="8">
        <v>1</v>
      </c>
      <c r="Q9" s="35" t="s">
        <v>27</v>
      </c>
      <c r="R9" s="8">
        <f>4*U9</f>
        <v>60</v>
      </c>
      <c r="S9" s="8" t="s">
        <v>39</v>
      </c>
      <c r="T9" s="8">
        <v>3</v>
      </c>
      <c r="U9" s="8">
        <v>15</v>
      </c>
      <c r="X9" s="17"/>
      <c r="Y9" s="21"/>
      <c r="Z9" s="21">
        <v>2</v>
      </c>
      <c r="AA9" s="22" t="s">
        <v>71</v>
      </c>
      <c r="AB9" s="23"/>
      <c r="AC9" s="23"/>
      <c r="AD9" s="23"/>
    </row>
    <row r="10" spans="1:30" ht="15.75" x14ac:dyDescent="0.25">
      <c r="B10">
        <v>2</v>
      </c>
      <c r="C10" s="35" t="s">
        <v>81</v>
      </c>
      <c r="D10">
        <f>4*G10</f>
        <v>60</v>
      </c>
      <c r="E10" t="s">
        <v>39</v>
      </c>
      <c r="F10" s="31">
        <v>1</v>
      </c>
      <c r="G10">
        <v>15</v>
      </c>
      <c r="I10" s="3">
        <v>2</v>
      </c>
      <c r="J10" s="3" t="s">
        <v>103</v>
      </c>
      <c r="K10" s="3"/>
      <c r="L10" s="3" t="s">
        <v>121</v>
      </c>
      <c r="M10" s="48" t="s">
        <v>121</v>
      </c>
      <c r="N10" s="48" t="s">
        <v>121</v>
      </c>
      <c r="P10">
        <v>2</v>
      </c>
      <c r="Q10" s="35" t="s">
        <v>28</v>
      </c>
      <c r="R10">
        <f t="shared" ref="R10:R14" si="0">4*U10</f>
        <v>30</v>
      </c>
      <c r="S10" t="s">
        <v>39</v>
      </c>
      <c r="T10" s="31">
        <v>3</v>
      </c>
      <c r="U10">
        <f>3.75*2</f>
        <v>7.5</v>
      </c>
      <c r="X10" s="17"/>
      <c r="Y10" s="21"/>
      <c r="Z10" s="21">
        <v>3</v>
      </c>
      <c r="AA10" s="22" t="s">
        <v>105</v>
      </c>
      <c r="AB10" s="21"/>
      <c r="AC10" s="23"/>
      <c r="AD10" s="21"/>
    </row>
    <row r="11" spans="1:30" ht="15.75" x14ac:dyDescent="0.25">
      <c r="B11" s="8">
        <v>3</v>
      </c>
      <c r="C11" s="35" t="s">
        <v>1</v>
      </c>
      <c r="D11" s="8">
        <f>4*G11</f>
        <v>30</v>
      </c>
      <c r="E11" s="8" t="s">
        <v>39</v>
      </c>
      <c r="F11" s="8">
        <v>2</v>
      </c>
      <c r="G11" s="8">
        <f>C5</f>
        <v>7.5</v>
      </c>
      <c r="H11" s="31"/>
      <c r="I11" s="8">
        <v>3</v>
      </c>
      <c r="J11" s="35" t="s">
        <v>5</v>
      </c>
      <c r="K11" s="8">
        <f>4*N11</f>
        <v>60</v>
      </c>
      <c r="L11" s="8" t="s">
        <v>39</v>
      </c>
      <c r="M11" s="8">
        <v>1</v>
      </c>
      <c r="N11" s="8">
        <f>7.5*2</f>
        <v>15</v>
      </c>
      <c r="P11" s="8">
        <v>3</v>
      </c>
      <c r="Q11" s="35" t="s">
        <v>14</v>
      </c>
      <c r="R11" s="8">
        <f t="shared" si="0"/>
        <v>45</v>
      </c>
      <c r="S11" s="8" t="s">
        <v>39</v>
      </c>
      <c r="T11" s="8">
        <v>1</v>
      </c>
      <c r="U11" s="8">
        <f>3.75*3</f>
        <v>11.25</v>
      </c>
      <c r="X11" s="17"/>
      <c r="Y11" s="24"/>
      <c r="Z11" s="24"/>
      <c r="AA11" s="25"/>
      <c r="AB11" s="24"/>
      <c r="AC11" s="17"/>
      <c r="AD11" s="17"/>
    </row>
    <row r="12" spans="1:30" ht="15.75" x14ac:dyDescent="0.25">
      <c r="B12">
        <v>4</v>
      </c>
      <c r="C12" s="35" t="s">
        <v>24</v>
      </c>
      <c r="D12">
        <f>12*G12</f>
        <v>45</v>
      </c>
      <c r="E12" t="s">
        <v>40</v>
      </c>
      <c r="F12" s="11" t="s">
        <v>42</v>
      </c>
      <c r="G12" s="10">
        <v>3.75</v>
      </c>
      <c r="I12">
        <v>4</v>
      </c>
      <c r="J12" s="35" t="s">
        <v>127</v>
      </c>
      <c r="K12">
        <f>4*N12</f>
        <v>30</v>
      </c>
      <c r="L12" t="s">
        <v>39</v>
      </c>
      <c r="M12">
        <v>2</v>
      </c>
      <c r="N12">
        <v>7.5</v>
      </c>
      <c r="P12">
        <v>4</v>
      </c>
      <c r="Q12" s="35" t="s">
        <v>29</v>
      </c>
      <c r="R12" s="31">
        <f t="shared" si="0"/>
        <v>45</v>
      </c>
      <c r="S12" t="s">
        <v>39</v>
      </c>
      <c r="T12" s="31">
        <v>1</v>
      </c>
      <c r="U12" s="31">
        <f>3.75*3</f>
        <v>11.25</v>
      </c>
      <c r="X12" s="17"/>
      <c r="Y12" s="21" t="s">
        <v>65</v>
      </c>
      <c r="Z12" s="21">
        <v>1</v>
      </c>
      <c r="AA12" s="34" t="s">
        <v>5</v>
      </c>
      <c r="AB12" s="21"/>
      <c r="AC12" s="42" t="s">
        <v>118</v>
      </c>
      <c r="AD12" s="42"/>
    </row>
    <row r="13" spans="1:30" ht="15.75" x14ac:dyDescent="0.25">
      <c r="B13" s="8">
        <v>5</v>
      </c>
      <c r="C13" s="3" t="s">
        <v>54</v>
      </c>
      <c r="D13" s="4">
        <v>60</v>
      </c>
      <c r="E13" s="3" t="s">
        <v>121</v>
      </c>
      <c r="F13" s="48" t="s">
        <v>121</v>
      </c>
      <c r="G13" s="48" t="s">
        <v>121</v>
      </c>
      <c r="I13" s="8">
        <v>5</v>
      </c>
      <c r="J13" s="35" t="s">
        <v>104</v>
      </c>
      <c r="K13" s="8">
        <f>4*N13</f>
        <v>60</v>
      </c>
      <c r="L13" s="8" t="s">
        <v>39</v>
      </c>
      <c r="M13" s="8">
        <v>3</v>
      </c>
      <c r="N13" s="8">
        <v>15</v>
      </c>
      <c r="P13" s="8">
        <v>5</v>
      </c>
      <c r="Q13" s="35" t="s">
        <v>11</v>
      </c>
      <c r="R13" s="8">
        <f t="shared" si="0"/>
        <v>60</v>
      </c>
      <c r="S13" s="8" t="s">
        <v>39</v>
      </c>
      <c r="T13" s="8">
        <v>2</v>
      </c>
      <c r="U13" s="8">
        <f>7.5*2</f>
        <v>15</v>
      </c>
      <c r="X13" s="17"/>
      <c r="Y13" s="21"/>
      <c r="Z13" s="21">
        <v>2</v>
      </c>
      <c r="AA13" s="22" t="s">
        <v>73</v>
      </c>
      <c r="AB13" s="21"/>
      <c r="AC13" s="23"/>
      <c r="AD13" s="23"/>
    </row>
    <row r="14" spans="1:30" ht="15.75" x14ac:dyDescent="0.25">
      <c r="B14">
        <v>6</v>
      </c>
      <c r="C14" s="3" t="s">
        <v>55</v>
      </c>
      <c r="D14" s="4">
        <v>30</v>
      </c>
      <c r="E14" s="3" t="s">
        <v>121</v>
      </c>
      <c r="F14" s="48" t="s">
        <v>121</v>
      </c>
      <c r="G14" s="48" t="s">
        <v>121</v>
      </c>
      <c r="I14">
        <v>6</v>
      </c>
      <c r="J14" s="35" t="s">
        <v>25</v>
      </c>
      <c r="K14">
        <f>12*N14</f>
        <v>45</v>
      </c>
      <c r="L14" t="s">
        <v>49</v>
      </c>
      <c r="M14" s="7" t="s">
        <v>42</v>
      </c>
      <c r="N14">
        <v>3.75</v>
      </c>
      <c r="P14">
        <v>6</v>
      </c>
      <c r="Q14" s="35" t="s">
        <v>143</v>
      </c>
      <c r="R14" s="6">
        <f t="shared" si="0"/>
        <v>60</v>
      </c>
      <c r="S14" t="s">
        <v>39</v>
      </c>
      <c r="T14" s="31">
        <v>2</v>
      </c>
      <c r="U14">
        <f>7.5*2</f>
        <v>15</v>
      </c>
      <c r="X14" s="17"/>
      <c r="Y14" s="21"/>
      <c r="Z14" s="21">
        <v>3</v>
      </c>
      <c r="AA14" s="22" t="s">
        <v>72</v>
      </c>
      <c r="AB14" s="21"/>
      <c r="AC14" s="23"/>
      <c r="AD14" s="23"/>
    </row>
    <row r="15" spans="1:30" ht="15.75" x14ac:dyDescent="0.25">
      <c r="C15" s="5"/>
      <c r="D15" s="6"/>
      <c r="E15" s="12" t="s">
        <v>50</v>
      </c>
      <c r="F15" s="13" t="s">
        <v>51</v>
      </c>
      <c r="G15" s="13" t="s">
        <v>52</v>
      </c>
      <c r="J15" s="2"/>
      <c r="K15" s="6"/>
      <c r="L15" s="12" t="s">
        <v>50</v>
      </c>
      <c r="M15" s="13" t="s">
        <v>51</v>
      </c>
      <c r="N15" s="13" t="s">
        <v>52</v>
      </c>
      <c r="P15" s="8">
        <v>7</v>
      </c>
      <c r="Q15" s="35" t="s">
        <v>32</v>
      </c>
      <c r="R15" s="8">
        <f>12*U15</f>
        <v>45</v>
      </c>
      <c r="S15" s="8" t="s">
        <v>49</v>
      </c>
      <c r="T15" s="15" t="s">
        <v>42</v>
      </c>
      <c r="U15" s="8">
        <v>3.75</v>
      </c>
      <c r="X15" s="17"/>
      <c r="Y15" s="23"/>
      <c r="Z15" s="23"/>
      <c r="AA15" s="23"/>
      <c r="AB15" s="23"/>
      <c r="AC15" s="23"/>
      <c r="AD15" s="23"/>
    </row>
    <row r="16" spans="1:30" ht="15.75" x14ac:dyDescent="0.25">
      <c r="C16" s="5"/>
      <c r="D16" s="14" t="s">
        <v>53</v>
      </c>
      <c r="E16" s="50">
        <f>G12+G10</f>
        <v>18.75</v>
      </c>
      <c r="F16" s="50">
        <f>G12+G11+G9</f>
        <v>18.75</v>
      </c>
      <c r="G16" s="50">
        <f>G12+G9</f>
        <v>11.25</v>
      </c>
      <c r="J16" s="2"/>
      <c r="K16" s="14" t="s">
        <v>53</v>
      </c>
      <c r="L16" s="50">
        <f>N11+N9+N14</f>
        <v>26.25</v>
      </c>
      <c r="M16" s="50">
        <f>N9+N12+N14</f>
        <v>18.75</v>
      </c>
      <c r="N16" s="50">
        <f>N9+N13+N14</f>
        <v>26.25</v>
      </c>
      <c r="Q16" s="5"/>
      <c r="R16" s="6"/>
      <c r="S16" s="12" t="s">
        <v>50</v>
      </c>
      <c r="T16" s="13" t="s">
        <v>51</v>
      </c>
      <c r="U16" s="13" t="s">
        <v>52</v>
      </c>
      <c r="X16" s="17"/>
      <c r="Y16" s="21" t="s">
        <v>66</v>
      </c>
      <c r="Z16" s="21">
        <v>1</v>
      </c>
      <c r="AA16" s="22" t="s">
        <v>117</v>
      </c>
      <c r="AB16" s="21"/>
      <c r="AC16" s="37" t="s">
        <v>32</v>
      </c>
      <c r="AD16" s="23"/>
    </row>
    <row r="17" spans="2:30" ht="15.75" x14ac:dyDescent="0.25">
      <c r="C17" s="2"/>
      <c r="R17" s="14" t="s">
        <v>53</v>
      </c>
      <c r="S17" s="50">
        <f>U15+U12+U11</f>
        <v>26.25</v>
      </c>
      <c r="T17" s="50">
        <f>U15+U14+U13</f>
        <v>33.75</v>
      </c>
      <c r="U17" s="50">
        <f>U15+U10+U9</f>
        <v>26.25</v>
      </c>
      <c r="X17" s="17"/>
      <c r="Y17" s="21"/>
      <c r="Z17" s="21">
        <v>2</v>
      </c>
      <c r="AA17" s="22" t="s">
        <v>75</v>
      </c>
      <c r="AB17" s="21"/>
      <c r="AC17" s="23"/>
      <c r="AD17" s="23"/>
    </row>
    <row r="18" spans="2:30" ht="15.75" x14ac:dyDescent="0.25">
      <c r="B18" s="55" t="s">
        <v>30</v>
      </c>
      <c r="C18" s="55"/>
      <c r="D18" s="55"/>
      <c r="E18" s="55"/>
      <c r="F18" s="55"/>
      <c r="G18" s="55"/>
      <c r="I18" s="55" t="s">
        <v>34</v>
      </c>
      <c r="J18" s="55"/>
      <c r="K18" s="55"/>
      <c r="L18" s="55"/>
      <c r="M18" s="55"/>
      <c r="N18" s="55"/>
      <c r="X18" s="17"/>
      <c r="Y18" s="21"/>
      <c r="Z18" s="21">
        <v>3</v>
      </c>
      <c r="AA18" s="22" t="s">
        <v>76</v>
      </c>
      <c r="AB18" s="21"/>
      <c r="AC18" s="23"/>
      <c r="AD18" s="23"/>
    </row>
    <row r="19" spans="2:30" ht="15.75" x14ac:dyDescent="0.25">
      <c r="D19" s="1" t="s">
        <v>47</v>
      </c>
      <c r="E19" s="1" t="s">
        <v>38</v>
      </c>
      <c r="F19" s="1" t="s">
        <v>41</v>
      </c>
      <c r="G19" s="1" t="s">
        <v>48</v>
      </c>
      <c r="K19" s="1" t="s">
        <v>47</v>
      </c>
      <c r="L19" s="1" t="s">
        <v>38</v>
      </c>
      <c r="M19" s="1" t="s">
        <v>41</v>
      </c>
      <c r="N19" s="1" t="s">
        <v>48</v>
      </c>
      <c r="X19" s="17"/>
      <c r="Y19" s="17"/>
      <c r="Z19" s="17"/>
      <c r="AA19" s="17"/>
      <c r="AB19" s="17"/>
      <c r="AC19" s="17"/>
      <c r="AD19" s="17"/>
    </row>
    <row r="20" spans="2:30" ht="15.75" x14ac:dyDescent="0.25">
      <c r="B20" s="8">
        <v>1</v>
      </c>
      <c r="C20" s="31" t="s">
        <v>43</v>
      </c>
      <c r="D20" s="8">
        <f>4*G20</f>
        <v>60</v>
      </c>
      <c r="E20" s="8" t="s">
        <v>39</v>
      </c>
      <c r="F20" s="8">
        <v>1</v>
      </c>
      <c r="G20" s="8">
        <f>7.5*2</f>
        <v>15</v>
      </c>
      <c r="I20" s="8">
        <v>1</v>
      </c>
      <c r="J20" s="31" t="s">
        <v>35</v>
      </c>
      <c r="K20" s="8">
        <f>4*N20</f>
        <v>60</v>
      </c>
      <c r="L20" s="8" t="s">
        <v>39</v>
      </c>
      <c r="M20" s="36">
        <v>2</v>
      </c>
      <c r="N20" s="8">
        <f>7.5*2</f>
        <v>15</v>
      </c>
      <c r="U20" s="31"/>
      <c r="V20" s="31"/>
      <c r="W20" s="31"/>
      <c r="X20" s="32"/>
      <c r="Y20" s="21" t="s">
        <v>67</v>
      </c>
      <c r="Z20" s="26">
        <v>1</v>
      </c>
      <c r="AA20" s="27" t="s">
        <v>116</v>
      </c>
      <c r="AB20" s="23"/>
      <c r="AC20" s="23" t="s">
        <v>33</v>
      </c>
      <c r="AD20" s="23"/>
    </row>
    <row r="21" spans="2:30" ht="15.75" x14ac:dyDescent="0.25">
      <c r="B21">
        <v>2</v>
      </c>
      <c r="C21" s="31" t="s">
        <v>44</v>
      </c>
      <c r="D21" s="6">
        <f>8*G21</f>
        <v>60</v>
      </c>
      <c r="E21" t="s">
        <v>39</v>
      </c>
      <c r="F21">
        <v>2.2999999999999998</v>
      </c>
      <c r="G21">
        <v>7.5</v>
      </c>
      <c r="I21">
        <v>2</v>
      </c>
      <c r="J21" s="43" t="s">
        <v>133</v>
      </c>
      <c r="K21" s="6">
        <f>4*N21</f>
        <v>60</v>
      </c>
      <c r="L21" t="s">
        <v>39</v>
      </c>
      <c r="M21" s="46">
        <v>3</v>
      </c>
      <c r="N21">
        <f>7.5*2</f>
        <v>15</v>
      </c>
      <c r="U21" s="31"/>
      <c r="V21" s="31"/>
      <c r="W21" s="31"/>
      <c r="X21" s="32"/>
      <c r="Y21" s="23"/>
      <c r="Z21" s="26">
        <v>2</v>
      </c>
      <c r="AA21" s="27" t="s">
        <v>77</v>
      </c>
      <c r="AB21" s="23"/>
      <c r="AC21" s="23"/>
      <c r="AD21" s="23"/>
    </row>
    <row r="22" spans="2:30" ht="15.75" x14ac:dyDescent="0.25">
      <c r="B22" s="8">
        <v>3</v>
      </c>
      <c r="C22" s="31" t="s">
        <v>31</v>
      </c>
      <c r="D22" s="8">
        <f>4*G22</f>
        <v>60</v>
      </c>
      <c r="E22" s="8" t="s">
        <v>39</v>
      </c>
      <c r="F22" s="8">
        <v>3</v>
      </c>
      <c r="G22" s="8">
        <f>7.5*2</f>
        <v>15</v>
      </c>
      <c r="I22" s="8">
        <v>3</v>
      </c>
      <c r="J22" s="43" t="s">
        <v>36</v>
      </c>
      <c r="K22" s="8">
        <f>4*N22</f>
        <v>60</v>
      </c>
      <c r="L22" s="8" t="s">
        <v>39</v>
      </c>
      <c r="M22" s="36">
        <v>3</v>
      </c>
      <c r="N22" s="8">
        <f>7.5*2</f>
        <v>15</v>
      </c>
      <c r="U22" s="31"/>
      <c r="V22" s="31"/>
      <c r="W22" s="31"/>
      <c r="X22" s="32"/>
      <c r="Y22" s="21"/>
      <c r="Z22" s="26">
        <v>3</v>
      </c>
      <c r="AA22" s="27" t="s">
        <v>78</v>
      </c>
      <c r="AB22" s="23"/>
      <c r="AC22" s="23"/>
      <c r="AD22" s="23"/>
    </row>
    <row r="23" spans="2:30" ht="15.75" x14ac:dyDescent="0.25">
      <c r="B23">
        <v>4</v>
      </c>
      <c r="C23" s="31" t="s">
        <v>46</v>
      </c>
      <c r="D23" s="31">
        <f>4*G23</f>
        <v>60</v>
      </c>
      <c r="E23" s="31" t="s">
        <v>39</v>
      </c>
      <c r="F23" s="31">
        <v>2</v>
      </c>
      <c r="G23">
        <v>15</v>
      </c>
      <c r="I23">
        <v>5</v>
      </c>
      <c r="J23" s="31" t="s">
        <v>18</v>
      </c>
      <c r="K23">
        <f>4*N23</f>
        <v>30</v>
      </c>
      <c r="L23" t="s">
        <v>39</v>
      </c>
      <c r="M23" s="31">
        <v>1</v>
      </c>
      <c r="N23">
        <f>3.75*2</f>
        <v>7.5</v>
      </c>
      <c r="X23" s="17"/>
      <c r="Y23" s="17"/>
      <c r="Z23" s="17"/>
      <c r="AA23" s="17"/>
      <c r="AB23" s="17"/>
      <c r="AC23" s="17"/>
      <c r="AD23" s="17"/>
    </row>
    <row r="24" spans="2:30" ht="15.75" x14ac:dyDescent="0.25">
      <c r="B24" s="8">
        <v>5</v>
      </c>
      <c r="C24" s="31" t="s">
        <v>45</v>
      </c>
      <c r="D24" s="8">
        <f>4*G24</f>
        <v>60</v>
      </c>
      <c r="E24" s="8" t="s">
        <v>39</v>
      </c>
      <c r="F24" s="8">
        <v>1</v>
      </c>
      <c r="G24" s="8">
        <f>+G20</f>
        <v>15</v>
      </c>
      <c r="I24" s="8">
        <v>6</v>
      </c>
      <c r="J24" s="31" t="s">
        <v>37</v>
      </c>
      <c r="K24" s="8">
        <f>12*N24</f>
        <v>45</v>
      </c>
      <c r="L24" s="8" t="s">
        <v>40</v>
      </c>
      <c r="M24" s="15" t="s">
        <v>42</v>
      </c>
      <c r="N24" s="8">
        <v>3.75</v>
      </c>
      <c r="X24" s="17"/>
      <c r="Y24" s="21" t="s">
        <v>68</v>
      </c>
      <c r="Z24" s="26">
        <v>1</v>
      </c>
      <c r="AA24" s="27" t="s">
        <v>115</v>
      </c>
      <c r="AB24" s="23"/>
      <c r="AC24" s="23" t="s">
        <v>37</v>
      </c>
      <c r="AD24" s="23"/>
    </row>
    <row r="25" spans="2:30" ht="15.75" x14ac:dyDescent="0.25">
      <c r="B25">
        <v>6</v>
      </c>
      <c r="C25" s="31" t="s">
        <v>33</v>
      </c>
      <c r="D25">
        <f>12*G25</f>
        <v>45</v>
      </c>
      <c r="E25" t="s">
        <v>40</v>
      </c>
      <c r="F25" s="7" t="s">
        <v>42</v>
      </c>
      <c r="G25">
        <v>3.75</v>
      </c>
      <c r="K25" s="6"/>
      <c r="L25" s="12" t="s">
        <v>50</v>
      </c>
      <c r="M25" s="13" t="s">
        <v>51</v>
      </c>
      <c r="N25" s="13" t="s">
        <v>52</v>
      </c>
      <c r="X25" s="17"/>
      <c r="Y25" s="23"/>
      <c r="Z25" s="26">
        <v>2</v>
      </c>
      <c r="AA25" s="27" t="s">
        <v>79</v>
      </c>
      <c r="AB25" s="23"/>
      <c r="AC25" s="23"/>
      <c r="AD25" s="23"/>
    </row>
    <row r="26" spans="2:30" ht="15.75" x14ac:dyDescent="0.25">
      <c r="C26" s="2"/>
      <c r="D26" s="6"/>
      <c r="E26" s="12" t="s">
        <v>50</v>
      </c>
      <c r="F26" s="13" t="s">
        <v>51</v>
      </c>
      <c r="G26" s="13" t="s">
        <v>52</v>
      </c>
      <c r="K26" s="14" t="s">
        <v>53</v>
      </c>
      <c r="L26" s="50">
        <f>N24+N23</f>
        <v>11.25</v>
      </c>
      <c r="M26" s="50">
        <f>N24+N20</f>
        <v>18.75</v>
      </c>
      <c r="N26" s="50">
        <f>N24+N22+N21</f>
        <v>33.75</v>
      </c>
      <c r="X26" s="17"/>
      <c r="Y26" s="21"/>
      <c r="Z26" s="26">
        <v>3</v>
      </c>
      <c r="AA26" t="s">
        <v>114</v>
      </c>
      <c r="AB26" s="23"/>
      <c r="AC26" s="27"/>
      <c r="AD26" s="23"/>
    </row>
    <row r="27" spans="2:30" x14ac:dyDescent="0.25">
      <c r="D27" s="14" t="s">
        <v>53</v>
      </c>
      <c r="E27" s="50">
        <f>G25+G24+G20</f>
        <v>33.75</v>
      </c>
      <c r="F27" s="50">
        <f>G25+G23+G21</f>
        <v>26.25</v>
      </c>
      <c r="G27" s="50">
        <f>G25+G22+G21</f>
        <v>26.25</v>
      </c>
    </row>
    <row r="28" spans="2:30" ht="15.75" x14ac:dyDescent="0.25">
      <c r="Y28" s="16" t="s">
        <v>92</v>
      </c>
      <c r="Z28" s="17"/>
      <c r="AA28" s="17"/>
      <c r="AB28" s="17"/>
      <c r="AC28" s="17"/>
      <c r="AD28" s="17"/>
    </row>
    <row r="29" spans="2:30" ht="15.75" x14ac:dyDescent="0.25">
      <c r="B29" s="51" t="s">
        <v>56</v>
      </c>
      <c r="C29" s="51" t="s">
        <v>57</v>
      </c>
      <c r="D29" s="51"/>
      <c r="E29" s="51"/>
      <c r="F29" s="51"/>
      <c r="G29" s="51"/>
      <c r="H29" s="51"/>
      <c r="Y29" s="17" t="s">
        <v>93</v>
      </c>
      <c r="Z29" s="17"/>
      <c r="AA29" s="17"/>
      <c r="AB29" s="17"/>
      <c r="AC29" s="17"/>
      <c r="AD29" s="17"/>
    </row>
    <row r="30" spans="2:30" ht="15.75" x14ac:dyDescent="0.25">
      <c r="B30" s="51"/>
      <c r="C30" s="51"/>
      <c r="D30" s="51"/>
      <c r="E30" s="51"/>
      <c r="F30" s="51"/>
      <c r="G30" s="51"/>
      <c r="H30" s="51"/>
      <c r="Y30" s="17" t="s">
        <v>94</v>
      </c>
    </row>
    <row r="31" spans="2:30" x14ac:dyDescent="0.25">
      <c r="B31" s="53" t="s">
        <v>58</v>
      </c>
      <c r="C31" s="52" t="s">
        <v>59</v>
      </c>
      <c r="D31" s="51"/>
      <c r="E31" s="51"/>
      <c r="F31" s="51"/>
      <c r="G31" s="51"/>
      <c r="H31" s="51"/>
      <c r="Y31" s="1"/>
    </row>
    <row r="32" spans="2:30" x14ac:dyDescent="0.25">
      <c r="B32" s="54"/>
      <c r="C32" s="51"/>
      <c r="D32" s="51"/>
      <c r="E32" s="51"/>
      <c r="F32" s="51"/>
      <c r="G32" s="51"/>
      <c r="H32" s="51"/>
    </row>
    <row r="34" spans="2:8" x14ac:dyDescent="0.25">
      <c r="B34" s="53" t="s">
        <v>58</v>
      </c>
      <c r="C34" s="45" t="s">
        <v>106</v>
      </c>
      <c r="D34" s="45"/>
      <c r="E34" s="45"/>
    </row>
    <row r="35" spans="2:8" x14ac:dyDescent="0.25">
      <c r="B35" s="54"/>
    </row>
    <row r="38" spans="2:8" x14ac:dyDescent="0.25">
      <c r="H38" s="9"/>
    </row>
  </sheetData>
  <mergeCells count="10">
    <mergeCell ref="P7:U7"/>
    <mergeCell ref="B31:B32"/>
    <mergeCell ref="C31:H32"/>
    <mergeCell ref="B34:B35"/>
    <mergeCell ref="I7:N7"/>
    <mergeCell ref="B7:G7"/>
    <mergeCell ref="B18:G18"/>
    <mergeCell ref="I18:N18"/>
    <mergeCell ref="B29:B30"/>
    <mergeCell ref="C29:H30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D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21"/>
  <sheetViews>
    <sheetView showGridLines="0" showRowColHeaders="0" workbookViewId="0">
      <selection activeCell="E21" sqref="E21"/>
    </sheetView>
  </sheetViews>
  <sheetFormatPr defaultRowHeight="15" x14ac:dyDescent="0.25"/>
  <cols>
    <col min="3" max="3" width="12.85546875" bestFit="1" customWidth="1"/>
    <col min="7" max="7" width="50.7109375" customWidth="1"/>
  </cols>
  <sheetData>
    <row r="4" spans="2:7" x14ac:dyDescent="0.25">
      <c r="D4" s="56" t="s">
        <v>123</v>
      </c>
      <c r="E4" s="56"/>
      <c r="F4" s="56"/>
    </row>
    <row r="5" spans="2:7" x14ac:dyDescent="0.25">
      <c r="C5" t="s">
        <v>122</v>
      </c>
      <c r="D5" s="40" t="s">
        <v>124</v>
      </c>
      <c r="E5" s="40" t="s">
        <v>51</v>
      </c>
      <c r="F5" s="40" t="s">
        <v>52</v>
      </c>
      <c r="G5" s="41" t="s">
        <v>126</v>
      </c>
    </row>
    <row r="6" spans="2:7" ht="6" customHeight="1" x14ac:dyDescent="0.25">
      <c r="B6" s="31"/>
      <c r="C6" s="31"/>
      <c r="D6" s="31"/>
      <c r="E6" s="31"/>
      <c r="F6" s="31"/>
    </row>
    <row r="7" spans="2:7" x14ac:dyDescent="0.25">
      <c r="B7" s="31"/>
      <c r="C7" s="49" t="s">
        <v>2</v>
      </c>
      <c r="D7" s="44">
        <v>2</v>
      </c>
      <c r="E7" s="44">
        <v>1</v>
      </c>
      <c r="F7" s="44">
        <v>1</v>
      </c>
      <c r="G7" s="31" t="s">
        <v>137</v>
      </c>
    </row>
    <row r="8" spans="2:7" x14ac:dyDescent="0.25">
      <c r="B8" s="31"/>
      <c r="C8" s="49" t="s">
        <v>3</v>
      </c>
      <c r="D8" s="44"/>
      <c r="E8" s="44">
        <v>1</v>
      </c>
      <c r="F8" s="44"/>
      <c r="G8" s="31" t="s">
        <v>142</v>
      </c>
    </row>
    <row r="9" spans="2:7" x14ac:dyDescent="0.25">
      <c r="B9" s="31"/>
      <c r="C9" s="49" t="s">
        <v>4</v>
      </c>
      <c r="D9" s="44"/>
      <c r="E9" s="44">
        <v>1</v>
      </c>
      <c r="F9" s="44">
        <v>1</v>
      </c>
      <c r="G9" s="31" t="s">
        <v>125</v>
      </c>
    </row>
    <row r="10" spans="2:7" x14ac:dyDescent="0.25">
      <c r="B10" s="31"/>
      <c r="C10" s="49" t="s">
        <v>7</v>
      </c>
      <c r="D10" s="44"/>
      <c r="E10" s="44"/>
      <c r="F10" s="44">
        <v>1</v>
      </c>
      <c r="G10" s="31" t="s">
        <v>128</v>
      </c>
    </row>
    <row r="11" spans="2:7" x14ac:dyDescent="0.25">
      <c r="B11" s="31"/>
      <c r="C11" s="49" t="s">
        <v>80</v>
      </c>
      <c r="D11" s="44"/>
      <c r="E11" s="44">
        <v>1</v>
      </c>
      <c r="F11" s="44">
        <v>1</v>
      </c>
      <c r="G11" s="31" t="s">
        <v>130</v>
      </c>
    </row>
    <row r="12" spans="2:7" x14ac:dyDescent="0.25">
      <c r="B12" s="31"/>
      <c r="C12" s="49" t="s">
        <v>8</v>
      </c>
      <c r="D12" s="44">
        <v>1</v>
      </c>
      <c r="E12" s="44">
        <v>1</v>
      </c>
      <c r="F12" s="44">
        <v>1</v>
      </c>
      <c r="G12" s="31" t="s">
        <v>135</v>
      </c>
    </row>
    <row r="13" spans="2:7" x14ac:dyDescent="0.25">
      <c r="B13" s="31"/>
      <c r="C13" s="49" t="s">
        <v>6</v>
      </c>
      <c r="D13" s="44">
        <v>2</v>
      </c>
      <c r="E13" s="44"/>
      <c r="F13" s="44">
        <v>1</v>
      </c>
      <c r="G13" s="31" t="s">
        <v>138</v>
      </c>
    </row>
    <row r="14" spans="2:7" x14ac:dyDescent="0.25">
      <c r="B14" s="31"/>
      <c r="C14" s="49" t="s">
        <v>9</v>
      </c>
      <c r="D14" s="44">
        <v>1</v>
      </c>
      <c r="E14" s="44">
        <v>1</v>
      </c>
      <c r="F14" s="44">
        <v>2</v>
      </c>
      <c r="G14" s="31" t="s">
        <v>129</v>
      </c>
    </row>
    <row r="15" spans="2:7" x14ac:dyDescent="0.25">
      <c r="B15" s="31"/>
      <c r="C15" s="49" t="s">
        <v>10</v>
      </c>
      <c r="D15" s="44">
        <v>2</v>
      </c>
      <c r="E15" s="44">
        <v>2</v>
      </c>
      <c r="F15" s="44">
        <v>2</v>
      </c>
      <c r="G15" s="31" t="s">
        <v>132</v>
      </c>
    </row>
    <row r="16" spans="2:7" x14ac:dyDescent="0.25">
      <c r="B16" s="31"/>
      <c r="C16" s="49" t="s">
        <v>12</v>
      </c>
      <c r="D16" s="44">
        <v>1</v>
      </c>
      <c r="E16" s="44">
        <v>1</v>
      </c>
      <c r="F16" s="44"/>
      <c r="G16" s="31" t="s">
        <v>139</v>
      </c>
    </row>
    <row r="17" spans="2:7" x14ac:dyDescent="0.25">
      <c r="B17" s="31"/>
      <c r="C17" s="49" t="s">
        <v>13</v>
      </c>
      <c r="D17" s="44">
        <v>3</v>
      </c>
      <c r="E17" s="44">
        <v>1</v>
      </c>
      <c r="F17" s="44">
        <v>2</v>
      </c>
      <c r="G17" s="31" t="s">
        <v>136</v>
      </c>
    </row>
    <row r="18" spans="2:7" x14ac:dyDescent="0.25">
      <c r="B18" s="31"/>
      <c r="C18" s="49" t="s">
        <v>19</v>
      </c>
      <c r="D18" s="44"/>
      <c r="E18" s="44">
        <v>2</v>
      </c>
      <c r="F18" s="44">
        <v>1</v>
      </c>
      <c r="G18" s="31" t="s">
        <v>131</v>
      </c>
    </row>
    <row r="19" spans="2:7" x14ac:dyDescent="0.25">
      <c r="B19" s="31"/>
      <c r="C19" s="49" t="s">
        <v>16</v>
      </c>
      <c r="D19" s="44"/>
      <c r="E19" s="44">
        <v>1</v>
      </c>
      <c r="F19" s="44"/>
      <c r="G19" s="31" t="s">
        <v>140</v>
      </c>
    </row>
    <row r="20" spans="2:7" x14ac:dyDescent="0.25">
      <c r="B20" s="31"/>
      <c r="C20" s="49" t="s">
        <v>15</v>
      </c>
      <c r="D20" s="44">
        <v>1</v>
      </c>
      <c r="E20" s="44"/>
      <c r="F20" s="44">
        <v>1</v>
      </c>
      <c r="G20" s="31" t="s">
        <v>141</v>
      </c>
    </row>
    <row r="21" spans="2:7" x14ac:dyDescent="0.25">
      <c r="B21" s="31"/>
      <c r="C21" s="49" t="s">
        <v>17</v>
      </c>
      <c r="D21" s="44"/>
      <c r="E21" s="44">
        <v>1</v>
      </c>
      <c r="F21" s="44"/>
      <c r="G21" s="31" t="s">
        <v>144</v>
      </c>
    </row>
  </sheetData>
  <mergeCells count="1">
    <mergeCell ref="D4:F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26"/>
  <sheetViews>
    <sheetView workbookViewId="0">
      <selection activeCell="C24" sqref="C24"/>
    </sheetView>
  </sheetViews>
  <sheetFormatPr defaultRowHeight="12.75" x14ac:dyDescent="0.2"/>
  <cols>
    <col min="1" max="2" width="9.140625" style="28"/>
    <col min="3" max="3" width="22.42578125" style="28" bestFit="1" customWidth="1"/>
    <col min="4" max="4" width="8.28515625" style="28" bestFit="1" customWidth="1"/>
    <col min="5" max="5" width="7.42578125" style="28" bestFit="1" customWidth="1"/>
    <col min="6" max="6" width="5.42578125" style="28" bestFit="1" customWidth="1"/>
    <col min="7" max="7" width="9.140625" style="28"/>
    <col min="8" max="8" width="5.7109375" style="28" bestFit="1" customWidth="1"/>
    <col min="9" max="10" width="9.140625" style="28"/>
    <col min="11" max="11" width="6.28515625" style="28" bestFit="1" customWidth="1"/>
    <col min="12" max="12" width="7" style="28" bestFit="1" customWidth="1"/>
    <col min="13" max="13" width="8.5703125" style="28" bestFit="1" customWidth="1"/>
    <col min="14" max="14" width="9.140625" style="28"/>
    <col min="15" max="15" width="12.7109375" style="28" bestFit="1" customWidth="1"/>
    <col min="16" max="16" width="9.140625" style="28"/>
    <col min="17" max="17" width="4.42578125" style="28" bestFit="1" customWidth="1"/>
    <col min="18" max="18" width="7.85546875" style="28" bestFit="1" customWidth="1"/>
    <col min="19" max="16384" width="9.140625" style="28"/>
  </cols>
  <sheetData>
    <row r="2" spans="3:18" x14ac:dyDescent="0.2">
      <c r="C2" s="30" t="s">
        <v>0</v>
      </c>
      <c r="D2" s="30" t="s">
        <v>2</v>
      </c>
      <c r="E2" s="30" t="s">
        <v>3</v>
      </c>
      <c r="F2" s="30" t="s">
        <v>4</v>
      </c>
      <c r="G2" s="30" t="s">
        <v>7</v>
      </c>
      <c r="H2" s="30" t="s">
        <v>80</v>
      </c>
      <c r="I2" s="30" t="s">
        <v>8</v>
      </c>
      <c r="J2" s="30" t="s">
        <v>6</v>
      </c>
      <c r="K2" s="30" t="s">
        <v>9</v>
      </c>
      <c r="L2" s="30" t="s">
        <v>10</v>
      </c>
      <c r="M2" s="30" t="s">
        <v>12</v>
      </c>
      <c r="N2" s="30" t="s">
        <v>13</v>
      </c>
      <c r="O2" s="30" t="s">
        <v>19</v>
      </c>
      <c r="P2" s="30" t="s">
        <v>16</v>
      </c>
      <c r="Q2" s="30" t="s">
        <v>15</v>
      </c>
      <c r="R2" s="30" t="s">
        <v>17</v>
      </c>
    </row>
    <row r="3" spans="3:18" x14ac:dyDescent="0.2">
      <c r="C3" s="39" t="s">
        <v>81</v>
      </c>
      <c r="D3" s="38" t="s">
        <v>82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3:18" x14ac:dyDescent="0.2">
      <c r="C4" s="39" t="s">
        <v>24</v>
      </c>
      <c r="D4" s="38" t="s">
        <v>82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3:18" x14ac:dyDescent="0.2">
      <c r="C5" s="39" t="s">
        <v>1</v>
      </c>
      <c r="D5" s="30"/>
      <c r="E5" s="38" t="s">
        <v>82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3:18" x14ac:dyDescent="0.2">
      <c r="C6" s="39" t="s">
        <v>83</v>
      </c>
      <c r="D6" s="30"/>
      <c r="E6" s="30"/>
      <c r="F6" s="38" t="s">
        <v>82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3:18" x14ac:dyDescent="0.2">
      <c r="C7" s="39" t="s">
        <v>72</v>
      </c>
      <c r="D7" s="30"/>
      <c r="E7" s="30"/>
      <c r="F7" s="30"/>
      <c r="G7" s="38" t="s">
        <v>82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3:18" x14ac:dyDescent="0.2">
      <c r="C8" s="39" t="s">
        <v>84</v>
      </c>
      <c r="D8" s="30"/>
      <c r="E8" s="30"/>
      <c r="F8" s="30"/>
      <c r="G8" s="30"/>
      <c r="H8" s="38" t="s">
        <v>82</v>
      </c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3:18" x14ac:dyDescent="0.2">
      <c r="C9" s="39" t="s">
        <v>85</v>
      </c>
      <c r="D9" s="30"/>
      <c r="E9" s="30"/>
      <c r="F9" s="30"/>
      <c r="G9" s="30"/>
      <c r="H9" s="38" t="s">
        <v>82</v>
      </c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3:18" x14ac:dyDescent="0.2">
      <c r="C10" s="29" t="s">
        <v>86</v>
      </c>
      <c r="D10" s="30"/>
      <c r="E10" s="30"/>
      <c r="F10" s="30"/>
      <c r="G10" s="30"/>
      <c r="H10" s="30"/>
      <c r="I10" s="30" t="s">
        <v>82</v>
      </c>
      <c r="J10" s="30"/>
      <c r="K10" s="30"/>
      <c r="L10" s="30"/>
      <c r="M10" s="30"/>
      <c r="N10" s="30"/>
      <c r="O10" s="30"/>
      <c r="P10" s="30"/>
      <c r="Q10" s="30"/>
      <c r="R10" s="30"/>
    </row>
    <row r="11" spans="3:18" x14ac:dyDescent="0.2">
      <c r="C11" s="39" t="s">
        <v>87</v>
      </c>
      <c r="D11" s="30"/>
      <c r="E11" s="30"/>
      <c r="F11" s="30"/>
      <c r="G11" s="30"/>
      <c r="H11" s="30"/>
      <c r="I11" s="30"/>
      <c r="J11" s="38" t="s">
        <v>82</v>
      </c>
      <c r="K11" s="30"/>
      <c r="L11" s="30"/>
      <c r="M11" s="30"/>
      <c r="N11" s="30"/>
      <c r="O11" s="30"/>
      <c r="P11" s="30"/>
      <c r="Q11" s="30"/>
      <c r="R11" s="30"/>
    </row>
    <row r="12" spans="3:18" x14ac:dyDescent="0.2">
      <c r="C12" s="39" t="s">
        <v>88</v>
      </c>
      <c r="D12" s="30"/>
      <c r="E12" s="30"/>
      <c r="F12" s="30"/>
      <c r="G12" s="30"/>
      <c r="H12" s="30"/>
      <c r="I12" s="30"/>
      <c r="J12" s="38" t="s">
        <v>82</v>
      </c>
      <c r="K12" s="30"/>
      <c r="L12" s="30"/>
      <c r="M12" s="30"/>
      <c r="N12" s="30"/>
      <c r="O12" s="30"/>
      <c r="P12" s="30"/>
      <c r="Q12" s="30"/>
      <c r="R12" s="30"/>
    </row>
    <row r="13" spans="3:18" x14ac:dyDescent="0.2">
      <c r="C13" s="39" t="s">
        <v>5</v>
      </c>
      <c r="D13" s="30"/>
      <c r="E13" s="30"/>
      <c r="F13" s="30"/>
      <c r="G13" s="30"/>
      <c r="H13" s="30"/>
      <c r="I13" s="30"/>
      <c r="J13" s="38" t="s">
        <v>82</v>
      </c>
      <c r="K13" s="30"/>
      <c r="L13" s="30"/>
      <c r="M13" s="30"/>
      <c r="N13" s="30"/>
      <c r="O13" s="30"/>
      <c r="P13" s="30"/>
      <c r="Q13" s="30"/>
      <c r="R13" s="30"/>
    </row>
    <row r="14" spans="3:18" x14ac:dyDescent="0.2">
      <c r="C14" s="39" t="s">
        <v>74</v>
      </c>
      <c r="D14" s="30"/>
      <c r="E14" s="30"/>
      <c r="F14" s="30"/>
      <c r="G14" s="30"/>
      <c r="H14" s="30"/>
      <c r="I14" s="30"/>
      <c r="J14" s="30"/>
      <c r="K14" s="38" t="s">
        <v>82</v>
      </c>
      <c r="L14" s="30"/>
      <c r="M14" s="30"/>
      <c r="N14" s="30"/>
      <c r="O14" s="30"/>
      <c r="P14" s="30"/>
      <c r="Q14" s="30"/>
      <c r="R14" s="30"/>
    </row>
    <row r="15" spans="3:18" x14ac:dyDescent="0.2">
      <c r="C15" s="39" t="s">
        <v>89</v>
      </c>
      <c r="D15" s="30"/>
      <c r="E15" s="30"/>
      <c r="F15" s="30"/>
      <c r="G15" s="30"/>
      <c r="H15" s="30"/>
      <c r="I15" s="30"/>
      <c r="J15" s="30"/>
      <c r="K15" s="38" t="s">
        <v>82</v>
      </c>
      <c r="L15" s="30"/>
      <c r="M15" s="30"/>
      <c r="N15" s="30"/>
      <c r="O15" s="30"/>
      <c r="P15" s="30"/>
      <c r="Q15" s="30"/>
      <c r="R15" s="30"/>
    </row>
    <row r="16" spans="3:18" x14ac:dyDescent="0.2">
      <c r="C16" s="39" t="s">
        <v>90</v>
      </c>
      <c r="D16" s="30"/>
      <c r="E16" s="30"/>
      <c r="F16" s="30"/>
      <c r="G16" s="30"/>
      <c r="H16" s="30"/>
      <c r="I16" s="30"/>
      <c r="J16" s="30"/>
      <c r="K16" s="30"/>
      <c r="L16" s="38" t="s">
        <v>82</v>
      </c>
      <c r="M16" s="30"/>
      <c r="N16" s="30"/>
      <c r="O16" s="30"/>
      <c r="P16" s="30"/>
      <c r="Q16" s="30"/>
      <c r="R16" s="30"/>
    </row>
    <row r="17" spans="3:18" x14ac:dyDescent="0.2">
      <c r="C17" s="39" t="s">
        <v>91</v>
      </c>
      <c r="D17" s="30"/>
      <c r="E17" s="30"/>
      <c r="F17" s="30"/>
      <c r="G17" s="30"/>
      <c r="H17" s="30"/>
      <c r="I17" s="30"/>
      <c r="J17" s="30"/>
      <c r="K17" s="30"/>
      <c r="L17" s="30"/>
      <c r="M17" s="38" t="s">
        <v>82</v>
      </c>
      <c r="N17" s="30"/>
      <c r="O17" s="30"/>
      <c r="P17" s="30"/>
      <c r="Q17" s="30"/>
      <c r="R17" s="30"/>
    </row>
    <row r="18" spans="3:18" x14ac:dyDescent="0.2">
      <c r="C18" s="39" t="s">
        <v>95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8" t="s">
        <v>82</v>
      </c>
      <c r="O18" s="30"/>
      <c r="P18" s="30"/>
      <c r="Q18" s="30"/>
      <c r="R18" s="30"/>
    </row>
    <row r="19" spans="3:18" x14ac:dyDescent="0.2">
      <c r="C19" s="39" t="s">
        <v>96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8" t="s">
        <v>82</v>
      </c>
      <c r="O19" s="30"/>
      <c r="P19" s="30"/>
      <c r="Q19" s="30"/>
      <c r="R19" s="30"/>
    </row>
    <row r="20" spans="3:18" x14ac:dyDescent="0.2">
      <c r="C20" s="39" t="s">
        <v>36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8" t="s">
        <v>82</v>
      </c>
      <c r="O20" s="30"/>
      <c r="P20" s="30"/>
      <c r="Q20" s="30"/>
      <c r="R20" s="30"/>
    </row>
    <row r="21" spans="3:18" x14ac:dyDescent="0.2">
      <c r="C21" s="39" t="s">
        <v>97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8" t="s">
        <v>82</v>
      </c>
      <c r="O21" s="30"/>
      <c r="P21" s="30"/>
      <c r="Q21" s="30"/>
      <c r="R21" s="30"/>
    </row>
    <row r="22" spans="3:18" x14ac:dyDescent="0.2">
      <c r="C22" s="39" t="s">
        <v>98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8" t="s">
        <v>82</v>
      </c>
      <c r="P22" s="30"/>
      <c r="Q22" s="30"/>
      <c r="R22" s="30"/>
    </row>
    <row r="23" spans="3:18" x14ac:dyDescent="0.2">
      <c r="C23" s="39" t="s">
        <v>99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8" t="s">
        <v>82</v>
      </c>
      <c r="P23" s="30"/>
      <c r="Q23" s="30"/>
      <c r="R23" s="30"/>
    </row>
    <row r="24" spans="3:18" x14ac:dyDescent="0.2">
      <c r="C24" s="39" t="s">
        <v>100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8" t="s">
        <v>82</v>
      </c>
      <c r="Q24" s="30"/>
      <c r="R24" s="30"/>
    </row>
    <row r="25" spans="3:18" x14ac:dyDescent="0.2">
      <c r="C25" s="39" t="s">
        <v>101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8" t="s">
        <v>82</v>
      </c>
      <c r="R25" s="30"/>
    </row>
    <row r="26" spans="3:18" x14ac:dyDescent="0.2">
      <c r="C26" s="39" t="s">
        <v>102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8" t="s">
        <v>82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1_2020</vt:lpstr>
      <vt:lpstr>Prof_Módulos</vt:lpstr>
      <vt:lpstr>Distrib. Disciplinas Prof.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Augusto Ferreira de Campos Viana</dc:creator>
  <cp:lastModifiedBy>Xico</cp:lastModifiedBy>
  <cp:lastPrinted>2020-07-02T14:14:09Z</cp:lastPrinted>
  <dcterms:created xsi:type="dcterms:W3CDTF">2020-06-23T14:08:40Z</dcterms:created>
  <dcterms:modified xsi:type="dcterms:W3CDTF">2020-07-06T13:44:17Z</dcterms:modified>
</cp:coreProperties>
</file>